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ENV_FS0113/Lib0001/那覇自然環境事務所/004 総務課/契約関係/R8年度/002 国立公園課/04 慶良間/03_MW/02_低）（山岸）令和８年度慶良間諸島国立公園におけるサンゴ礁モニタリング調査業務/01_措置請求/04_GIS関係検討/"/>
    </mc:Choice>
  </mc:AlternateContent>
  <xr:revisionPtr revIDLastSave="14" documentId="8_{4B0D99BF-A611-4CD7-ACDC-EF6C4C1068C5}" xr6:coauthVersionLast="47" xr6:coauthVersionMax="47" xr10:uidLastSave="{711A0DDF-6DE8-4242-9592-0604D076DD96}"/>
  <bookViews>
    <workbookView xWindow="612" yWindow="-14856" windowWidth="17964" windowHeight="14016" xr2:uid="{00000000-000D-0000-FFFF-FFFF00000000}"/>
  </bookViews>
  <sheets>
    <sheet name="トランセクトフォーマット" sheetId="10" r:id="rId1"/>
    <sheet name="深場トランセクトフォーマット 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2" l="1"/>
  <c r="F3" i="12"/>
  <c r="E4" i="12"/>
  <c r="F4" i="12"/>
  <c r="F2" i="12"/>
  <c r="E2" i="12"/>
  <c r="F3" i="10"/>
  <c r="F4" i="10"/>
  <c r="F5" i="10"/>
  <c r="F6" i="10"/>
  <c r="F7" i="10"/>
  <c r="F8" i="10"/>
  <c r="F9" i="10"/>
  <c r="F10" i="10"/>
  <c r="F2" i="10"/>
  <c r="E10" i="10"/>
  <c r="E9" i="10"/>
  <c r="E8" i="10"/>
  <c r="E7" i="10"/>
  <c r="E6" i="10"/>
  <c r="E5" i="10"/>
  <c r="E4" i="10"/>
  <c r="E3" i="10"/>
  <c r="E2" i="10"/>
  <c r="U3" i="10"/>
  <c r="U4" i="10"/>
  <c r="U5" i="10"/>
  <c r="U6" i="10"/>
  <c r="U7" i="10"/>
  <c r="U8" i="10"/>
  <c r="U9" i="10"/>
  <c r="U10" i="10"/>
  <c r="U2" i="10"/>
  <c r="U4" i="12"/>
  <c r="U3" i="12"/>
  <c r="U2" i="12"/>
</calcChain>
</file>

<file path=xl/sharedStrings.xml><?xml version="1.0" encoding="utf-8"?>
<sst xmlns="http://schemas.openxmlformats.org/spreadsheetml/2006/main" count="120" uniqueCount="78">
  <si>
    <t>地点No</t>
    <rPh sb="0" eb="2">
      <t>チテン</t>
    </rPh>
    <phoneticPr fontId="1"/>
  </si>
  <si>
    <t>地点名</t>
    <rPh sb="0" eb="2">
      <t>チテン</t>
    </rPh>
    <rPh sb="2" eb="3">
      <t>メイ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</si>
  <si>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</si>
  <si>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</si>
  <si>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緯度（度）</t>
    <rPh sb="0" eb="2">
      <t>イド</t>
    </rPh>
    <rPh sb="3" eb="4">
      <t>ド</t>
    </rPh>
    <phoneticPr fontId="1"/>
  </si>
  <si>
    <t>経度（度）</t>
    <rPh sb="0" eb="2">
      <t>ケイド</t>
    </rPh>
    <phoneticPr fontId="1"/>
  </si>
  <si>
    <t>平均水深</t>
    <rPh sb="0" eb="2">
      <t>ヘイキン</t>
    </rPh>
    <rPh sb="2" eb="4">
      <t>スイシン</t>
    </rPh>
    <phoneticPr fontId="1"/>
  </si>
  <si>
    <t>調査年月日</t>
    <rPh sb="0" eb="2">
      <t>チョウサ</t>
    </rPh>
    <rPh sb="2" eb="4">
      <t>ネンツキ</t>
    </rPh>
    <rPh sb="4" eb="5">
      <t>ビ</t>
    </rPh>
    <phoneticPr fontId="1"/>
  </si>
  <si>
    <t>地形</t>
    <rPh sb="0" eb="2">
      <t>チケイ</t>
    </rPh>
    <phoneticPr fontId="1"/>
  </si>
  <si>
    <t>底質</t>
    <rPh sb="0" eb="2">
      <t>テイシツ</t>
    </rPh>
    <phoneticPr fontId="1"/>
  </si>
  <si>
    <t>水平透視度</t>
    <rPh sb="0" eb="2">
      <t>スイヘイ</t>
    </rPh>
    <rPh sb="2" eb="4">
      <t>トウシ</t>
    </rPh>
    <rPh sb="4" eb="5">
      <t>ド</t>
    </rPh>
    <phoneticPr fontId="1"/>
  </si>
  <si>
    <t>サンゴ被度</t>
    <rPh sb="3" eb="5">
      <t>ヒド</t>
    </rPh>
    <phoneticPr fontId="1"/>
  </si>
  <si>
    <t>白化サンゴ被度</t>
    <rPh sb="0" eb="2">
      <t>ハッカ</t>
    </rPh>
    <rPh sb="5" eb="7">
      <t>ヒド</t>
    </rPh>
    <phoneticPr fontId="1"/>
  </si>
  <si>
    <t>病気サンゴ被度</t>
    <rPh sb="0" eb="2">
      <t>ビョウキ</t>
    </rPh>
    <rPh sb="5" eb="7">
      <t>ヒド</t>
    </rPh>
    <phoneticPr fontId="1"/>
  </si>
  <si>
    <t>死サンゴ被度</t>
    <rPh sb="0" eb="1">
      <t>シ</t>
    </rPh>
    <rPh sb="4" eb="6">
      <t>ヒド</t>
    </rPh>
    <phoneticPr fontId="1"/>
  </si>
  <si>
    <t>出現サンゴ類1</t>
    <rPh sb="0" eb="2">
      <t>シュツゲン</t>
    </rPh>
    <rPh sb="5" eb="6">
      <t>ルイ</t>
    </rPh>
    <phoneticPr fontId="1"/>
  </si>
  <si>
    <t>主な出現サンゴ類2</t>
    <rPh sb="0" eb="1">
      <t>オモ</t>
    </rPh>
    <rPh sb="2" eb="4">
      <t>シュツゲン</t>
    </rPh>
    <rPh sb="7" eb="8">
      <t>ルイ</t>
    </rPh>
    <phoneticPr fontId="1"/>
  </si>
  <si>
    <t>主な出現サンゴ類3</t>
    <rPh sb="0" eb="1">
      <t>オモ</t>
    </rPh>
    <rPh sb="2" eb="4">
      <t>シュツゲン</t>
    </rPh>
    <rPh sb="7" eb="8">
      <t>ルイ</t>
    </rPh>
    <phoneticPr fontId="1"/>
  </si>
  <si>
    <t>主な出現サンゴ類4</t>
    <rPh sb="0" eb="1">
      <t>オモ</t>
    </rPh>
    <rPh sb="2" eb="4">
      <t>シュツゲン</t>
    </rPh>
    <rPh sb="7" eb="8">
      <t>ルイ</t>
    </rPh>
    <phoneticPr fontId="1"/>
  </si>
  <si>
    <t>主な出現サンゴ類5</t>
    <rPh sb="0" eb="1">
      <t>オモ</t>
    </rPh>
    <rPh sb="2" eb="4">
      <t>シュツゲン</t>
    </rPh>
    <rPh sb="7" eb="8">
      <t>ルイ</t>
    </rPh>
    <phoneticPr fontId="1"/>
  </si>
  <si>
    <t>白化率</t>
    <rPh sb="0" eb="2">
      <t>ハッカ</t>
    </rPh>
    <rPh sb="2" eb="3">
      <t>リツ</t>
    </rPh>
    <phoneticPr fontId="1"/>
  </si>
  <si>
    <t>羅患率</t>
    <rPh sb="0" eb="1">
      <t>ラ</t>
    </rPh>
    <rPh sb="1" eb="2">
      <t>カン</t>
    </rPh>
    <rPh sb="2" eb="3">
      <t>リツ</t>
    </rPh>
    <phoneticPr fontId="1"/>
  </si>
  <si>
    <t>斃死率</t>
    <rPh sb="0" eb="2">
      <t>ヘイシ</t>
    </rPh>
    <rPh sb="2" eb="3">
      <t>リツ</t>
    </rPh>
    <phoneticPr fontId="1"/>
  </si>
  <si>
    <t>食痕</t>
    <rPh sb="0" eb="1">
      <t>ショク</t>
    </rPh>
    <rPh sb="1" eb="2">
      <t>コン</t>
    </rPh>
    <phoneticPr fontId="1"/>
  </si>
  <si>
    <t>T-2</t>
    <phoneticPr fontId="1"/>
  </si>
  <si>
    <t>タマルル</t>
    <phoneticPr fontId="1"/>
  </si>
  <si>
    <t>26°13′33.29"</t>
    <phoneticPr fontId="1"/>
  </si>
  <si>
    <t>127°21′31.13"</t>
    <phoneticPr fontId="1"/>
  </si>
  <si>
    <t>礁斜面</t>
    <rPh sb="0" eb="1">
      <t>ショウ</t>
    </rPh>
    <rPh sb="1" eb="3">
      <t>シャメン</t>
    </rPh>
    <phoneticPr fontId="1"/>
  </si>
  <si>
    <t>岩盤</t>
    <rPh sb="0" eb="2">
      <t>ガンバン</t>
    </rPh>
    <phoneticPr fontId="1"/>
  </si>
  <si>
    <t>T-6</t>
    <phoneticPr fontId="1"/>
  </si>
  <si>
    <t>ヒアルガ</t>
    <phoneticPr fontId="1"/>
  </si>
  <si>
    <t xml:space="preserve">26°10′39.51" </t>
    <phoneticPr fontId="1"/>
  </si>
  <si>
    <t>127°20′23.47"</t>
    <phoneticPr fontId="1"/>
  </si>
  <si>
    <t>礁斜面</t>
    <phoneticPr fontId="1"/>
  </si>
  <si>
    <t>T-8</t>
    <phoneticPr fontId="1"/>
  </si>
  <si>
    <t>阿波連
ビーチ</t>
    <rPh sb="0" eb="3">
      <t>アハレン</t>
    </rPh>
    <phoneticPr fontId="1"/>
  </si>
  <si>
    <t>26°10′07.71"</t>
    <phoneticPr fontId="1"/>
  </si>
  <si>
    <t>127°20′37.79"</t>
    <phoneticPr fontId="1"/>
  </si>
  <si>
    <t>砂・礫</t>
    <rPh sb="0" eb="1">
      <t>スナ</t>
    </rPh>
    <rPh sb="2" eb="3">
      <t>レキ</t>
    </rPh>
    <phoneticPr fontId="1"/>
  </si>
  <si>
    <t>Z-6</t>
    <phoneticPr fontId="1"/>
  </si>
  <si>
    <t>嘉比前</t>
    <rPh sb="0" eb="1">
      <t>カ</t>
    </rPh>
    <rPh sb="1" eb="2">
      <t>ヒ</t>
    </rPh>
    <rPh sb="2" eb="3">
      <t>マエ</t>
    </rPh>
    <phoneticPr fontId="1"/>
  </si>
  <si>
    <t>26°13′13.08"</t>
    <phoneticPr fontId="1"/>
  </si>
  <si>
    <t>127°17′17.50"</t>
    <phoneticPr fontId="1"/>
  </si>
  <si>
    <t>Z-8</t>
    <phoneticPr fontId="1"/>
  </si>
  <si>
    <t>安室西の
浅瀬</t>
    <rPh sb="0" eb="2">
      <t>アムロ</t>
    </rPh>
    <rPh sb="2" eb="3">
      <t>ニシ</t>
    </rPh>
    <rPh sb="5" eb="7">
      <t>アサセ</t>
    </rPh>
    <phoneticPr fontId="1"/>
  </si>
  <si>
    <t>26°12′39.47"</t>
    <phoneticPr fontId="1"/>
  </si>
  <si>
    <t>127°18′24.43"</t>
    <phoneticPr fontId="1"/>
  </si>
  <si>
    <t>Z-12</t>
    <phoneticPr fontId="1"/>
  </si>
  <si>
    <t>ユヒナ</t>
    <phoneticPr fontId="1"/>
  </si>
  <si>
    <t>26°14′32.40"</t>
    <phoneticPr fontId="1"/>
  </si>
  <si>
    <t>127°18′08.49"</t>
    <phoneticPr fontId="1"/>
  </si>
  <si>
    <t>礁斜面</t>
    <rPh sb="0" eb="3">
      <t>ショウシャメン</t>
    </rPh>
    <phoneticPr fontId="1"/>
  </si>
  <si>
    <t>A-1</t>
    <phoneticPr fontId="1"/>
  </si>
  <si>
    <t>ニシハマ</t>
    <phoneticPr fontId="1"/>
  </si>
  <si>
    <t>26°12′15.00"</t>
    <phoneticPr fontId="1"/>
  </si>
  <si>
    <t>127°17′13.50"</t>
    <phoneticPr fontId="1"/>
  </si>
  <si>
    <t>岩盤・砂</t>
    <rPh sb="0" eb="2">
      <t>ガンバン</t>
    </rPh>
    <rPh sb="3" eb="4">
      <t>スナ</t>
    </rPh>
    <phoneticPr fontId="1"/>
  </si>
  <si>
    <t>A-2</t>
    <phoneticPr fontId="1"/>
  </si>
  <si>
    <t>サクバル</t>
    <phoneticPr fontId="1"/>
  </si>
  <si>
    <t>26°10′43.70"</t>
    <phoneticPr fontId="1"/>
  </si>
  <si>
    <t>127°16′30.00"</t>
    <phoneticPr fontId="1"/>
  </si>
  <si>
    <t>A-6</t>
    <phoneticPr fontId="1"/>
  </si>
  <si>
    <t>クシバル</t>
    <phoneticPr fontId="1"/>
  </si>
  <si>
    <t xml:space="preserve">26°12′13.26" </t>
    <phoneticPr fontId="1"/>
  </si>
  <si>
    <t>127°16′03.68"</t>
    <phoneticPr fontId="1"/>
  </si>
  <si>
    <t>T-13</t>
    <phoneticPr fontId="1"/>
  </si>
  <si>
    <t>タマルル深場</t>
    <phoneticPr fontId="1"/>
  </si>
  <si>
    <t xml:space="preserve">26°13′33.4″ </t>
    <phoneticPr fontId="1"/>
  </si>
  <si>
    <t>127°21′30.4″</t>
    <phoneticPr fontId="1"/>
  </si>
  <si>
    <t>Z-13</t>
    <phoneticPr fontId="1"/>
  </si>
  <si>
    <t>安室魚礁</t>
    <phoneticPr fontId="1"/>
  </si>
  <si>
    <t xml:space="preserve">26°12′43.4″ </t>
    <phoneticPr fontId="1"/>
  </si>
  <si>
    <t>127°18′20.7″</t>
    <phoneticPr fontId="1"/>
  </si>
  <si>
    <t>A-13</t>
    <phoneticPr fontId="1"/>
  </si>
  <si>
    <t>サクバル深場</t>
    <rPh sb="4" eb="6">
      <t>フカバ</t>
    </rPh>
    <phoneticPr fontId="1"/>
  </si>
  <si>
    <t xml:space="preserve">26°10′42.8″ </t>
    <phoneticPr fontId="1"/>
  </si>
  <si>
    <t>127°16′31.6″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</si>
</sst>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36ECB-3A33-4D4F-9A0D-DD7FDA09CCE0}">
  <dimension ref="A1:X10"/>
  <sheetViews>
    <sheetView tabSelected="1" zoomScale="115" zoomScaleNormal="115" workbookViewId="0">
      <selection activeCell="C2" sqref="C2"/>
    </sheetView>
  </sheetViews>
  <sheetFormatPr defaultRowHeight="13.5" x14ac:dyDescent="0.15"/>
  <cols>
    <col min="1" max="1" width="8" customWidth="1"/>
    <col min="2" max="2" width="7.875" bestFit="1" customWidth="1"/>
    <col min="3" max="3" width="11.375" customWidth="1"/>
    <col min="4" max="6" width="12.375" customWidth="1"/>
    <col min="7" max="8" width="9.875" bestFit="1" customWidth="1"/>
    <col min="9" max="9" width="9.125" customWidth="1"/>
    <col min="10" max="10" width="7" bestFit="1" customWidth="1"/>
    <col min="11" max="11" width="11.625" bestFit="1" customWidth="1"/>
    <col min="12" max="12" width="10.875" bestFit="1" customWidth="1"/>
    <col min="13" max="14" width="14.375" bestFit="1" customWidth="1"/>
    <col min="15" max="15" width="12.625" bestFit="1" customWidth="1"/>
    <col min="16" max="20" width="15" bestFit="1" customWidth="1"/>
    <col min="21" max="23" width="10.375" bestFit="1" customWidth="1"/>
    <col min="24" max="24" width="7" bestFit="1" customWidth="1"/>
  </cols>
  <sheetData>
    <row r="1" spans="1:24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15">
      <c r="A2" s="1" t="s">
        <v>24</v>
      </c>
      <c r="B2" s="3" t="s">
        <v>25</v>
      </c>
      <c r="C2" s="3" t="s">
        <v>26</v>
      </c>
      <c r="D2" s="3" t="s">
        <v>27</v>
      </c>
      <c r="E2" s="3">
        <f>VALUE(MID(C2,1,FIND("°",C2)-1))+VALUE(MID(C2,FIND("°",C2)+1,FIND("′",C2)-FIND("°",C2)-1))/60+VALUE(MID(C2,FIND("′",C2)+1,FIND("""",C2)-2-FIND("′",C2)-1))/3600</f>
        <v>26.22583333333333</v>
      </c>
      <c r="F2" s="3">
        <f>VALUE(MID(D2,1,FIND("°",D2)-1))+VALUE(MID(D2,FIND("°",D2)+1,FIND("′",D2)-FIND("°",D2)-1))/60+VALUE(MID(D2,FIND("′",D2)+1,FIND("""",D2)-2-FIND("′",D2)-1))/3600</f>
        <v>127.3586111111111</v>
      </c>
      <c r="G2" s="4"/>
      <c r="H2" s="11"/>
      <c r="I2" s="3" t="s">
        <v>28</v>
      </c>
      <c r="J2" s="3" t="s">
        <v>29</v>
      </c>
      <c r="K2" s="4"/>
      <c r="L2" s="5"/>
      <c r="M2" s="4"/>
      <c r="N2" s="4"/>
      <c r="O2" s="4"/>
      <c r="P2" s="7"/>
      <c r="Q2" s="7"/>
      <c r="R2" s="7"/>
      <c r="S2" s="7"/>
      <c r="T2" s="7"/>
      <c r="U2" s="8" t="e">
        <f>M2/L2</f>
        <v>#DIV/0!</v>
      </c>
      <c r="V2" s="4"/>
      <c r="W2" s="4"/>
      <c r="X2" s="3"/>
    </row>
    <row r="3" spans="1:24" x14ac:dyDescent="0.15">
      <c r="A3" s="1" t="s">
        <v>30</v>
      </c>
      <c r="B3" s="3" t="s">
        <v>31</v>
      </c>
      <c r="C3" s="3" t="s">
        <v>32</v>
      </c>
      <c r="D3" s="3" t="s">
        <v>33</v>
      </c>
      <c r="E3" s="3">
        <f t="shared" ref="E3:E10" si="0">VALUE(MID(C3,1,FIND("°",C3)-1))+VALUE(MID(C3,FIND("°",C3)+1,FIND("′",C3)-FIND("°",C3)-1))/60+VALUE(MID(C3,FIND("′",C3)+1,FIND("""",C3)-2-FIND("′",C3)-1))/3600</f>
        <v>26.177500000000002</v>
      </c>
      <c r="F3" s="3">
        <f t="shared" ref="F3:F10" si="1">VALUE(MID(D3,1,FIND("°",D3)-1))+VALUE(MID(D3,FIND("°",D3)+1,FIND("′",D3)-FIND("°",D3)-1))/60+VALUE(MID(D3,FIND("′",D3)+1,FIND("""",D3)-2-FIND("′",D3)-1))/3600</f>
        <v>127.33972222222222</v>
      </c>
      <c r="G3" s="4"/>
      <c r="H3" s="11"/>
      <c r="I3" s="3" t="s">
        <v>34</v>
      </c>
      <c r="J3" s="3" t="s">
        <v>29</v>
      </c>
      <c r="K3" s="4"/>
      <c r="L3" s="5"/>
      <c r="M3" s="4"/>
      <c r="N3" s="4"/>
      <c r="O3" s="4"/>
      <c r="P3" s="7"/>
      <c r="Q3" s="7"/>
      <c r="R3" s="7"/>
      <c r="S3" s="7"/>
      <c r="T3" s="7"/>
      <c r="U3" s="8" t="e">
        <f t="shared" ref="U3:U10" si="2">M3/L3</f>
        <v>#DIV/0!</v>
      </c>
      <c r="V3" s="4"/>
      <c r="W3" s="4"/>
      <c r="X3" s="3"/>
    </row>
    <row r="4" spans="1:24" ht="22.5" x14ac:dyDescent="0.15">
      <c r="A4" s="1" t="s">
        <v>35</v>
      </c>
      <c r="B4" s="6" t="s">
        <v>36</v>
      </c>
      <c r="C4" s="6" t="s">
        <v>37</v>
      </c>
      <c r="D4" s="6" t="s">
        <v>38</v>
      </c>
      <c r="E4" s="3">
        <f t="shared" si="0"/>
        <v>26.168611111111112</v>
      </c>
      <c r="F4" s="3">
        <f t="shared" si="1"/>
        <v>127.3436111111111</v>
      </c>
      <c r="G4" s="4"/>
      <c r="H4" s="11"/>
      <c r="I4" s="3" t="s">
        <v>28</v>
      </c>
      <c r="J4" s="3" t="s">
        <v>39</v>
      </c>
      <c r="K4" s="4"/>
      <c r="L4" s="5"/>
      <c r="M4" s="4"/>
      <c r="N4" s="4"/>
      <c r="O4" s="4"/>
      <c r="P4" s="7"/>
      <c r="Q4" s="7"/>
      <c r="R4" s="7"/>
      <c r="S4" s="7"/>
      <c r="T4" s="7"/>
      <c r="U4" s="8" t="e">
        <f t="shared" si="2"/>
        <v>#DIV/0!</v>
      </c>
      <c r="V4" s="4"/>
      <c r="W4" s="4"/>
      <c r="X4" s="3"/>
    </row>
    <row r="5" spans="1:24" x14ac:dyDescent="0.15">
      <c r="A5" s="1" t="s">
        <v>40</v>
      </c>
      <c r="B5" s="3" t="s">
        <v>41</v>
      </c>
      <c r="C5" s="3" t="s">
        <v>42</v>
      </c>
      <c r="D5" s="3" t="s">
        <v>43</v>
      </c>
      <c r="E5" s="3">
        <f t="shared" si="0"/>
        <v>26.220277777777778</v>
      </c>
      <c r="F5" s="3">
        <f t="shared" si="1"/>
        <v>127.28805555555556</v>
      </c>
      <c r="G5" s="4"/>
      <c r="H5" s="11"/>
      <c r="I5" s="3" t="s">
        <v>28</v>
      </c>
      <c r="J5" s="3" t="s">
        <v>29</v>
      </c>
      <c r="K5" s="4"/>
      <c r="L5" s="5"/>
      <c r="M5" s="4"/>
      <c r="N5" s="4"/>
      <c r="O5" s="4"/>
      <c r="P5" s="7"/>
      <c r="Q5" s="7"/>
      <c r="R5" s="7"/>
      <c r="S5" s="7"/>
      <c r="T5" s="7"/>
      <c r="U5" s="8" t="e">
        <f t="shared" si="2"/>
        <v>#DIV/0!</v>
      </c>
      <c r="V5" s="4"/>
      <c r="W5" s="4"/>
      <c r="X5" s="3"/>
    </row>
    <row r="6" spans="1:24" ht="22.5" x14ac:dyDescent="0.15">
      <c r="A6" s="1" t="s">
        <v>44</v>
      </c>
      <c r="B6" s="6" t="s">
        <v>45</v>
      </c>
      <c r="C6" s="6" t="s">
        <v>46</v>
      </c>
      <c r="D6" s="6" t="s">
        <v>47</v>
      </c>
      <c r="E6" s="3">
        <f t="shared" si="0"/>
        <v>26.210833333333333</v>
      </c>
      <c r="F6" s="3">
        <f t="shared" si="1"/>
        <v>127.30666666666666</v>
      </c>
      <c r="G6" s="4"/>
      <c r="H6" s="11"/>
      <c r="I6" s="3" t="s">
        <v>28</v>
      </c>
      <c r="J6" s="3" t="s">
        <v>29</v>
      </c>
      <c r="K6" s="4"/>
      <c r="L6" s="5"/>
      <c r="M6" s="4"/>
      <c r="N6" s="4"/>
      <c r="O6" s="4"/>
      <c r="P6" s="7"/>
      <c r="Q6" s="7"/>
      <c r="R6" s="7"/>
      <c r="S6" s="7"/>
      <c r="T6" s="7"/>
      <c r="U6" s="8" t="e">
        <f t="shared" si="2"/>
        <v>#DIV/0!</v>
      </c>
      <c r="V6" s="4"/>
      <c r="W6" s="4"/>
      <c r="X6" s="3"/>
    </row>
    <row r="7" spans="1:24" x14ac:dyDescent="0.15">
      <c r="A7" s="1" t="s">
        <v>48</v>
      </c>
      <c r="B7" s="3" t="s">
        <v>49</v>
      </c>
      <c r="C7" s="3" t="s">
        <v>50</v>
      </c>
      <c r="D7" s="3" t="s">
        <v>51</v>
      </c>
      <c r="E7" s="3">
        <f t="shared" si="0"/>
        <v>26.242222222222225</v>
      </c>
      <c r="F7" s="3">
        <f t="shared" si="1"/>
        <v>127.30222222222221</v>
      </c>
      <c r="G7" s="4"/>
      <c r="H7" s="11"/>
      <c r="I7" s="3" t="s">
        <v>52</v>
      </c>
      <c r="J7" s="3" t="s">
        <v>29</v>
      </c>
      <c r="K7" s="4"/>
      <c r="L7" s="5"/>
      <c r="M7" s="4"/>
      <c r="N7" s="4"/>
      <c r="O7" s="4"/>
      <c r="P7" s="7"/>
      <c r="Q7" s="7"/>
      <c r="R7" s="7"/>
      <c r="S7" s="7"/>
      <c r="T7" s="7"/>
      <c r="U7" s="8" t="e">
        <f t="shared" si="2"/>
        <v>#DIV/0!</v>
      </c>
      <c r="V7" s="4"/>
      <c r="W7" s="4"/>
      <c r="X7" s="3"/>
    </row>
    <row r="8" spans="1:24" x14ac:dyDescent="0.15">
      <c r="A8" s="1" t="s">
        <v>53</v>
      </c>
      <c r="B8" s="3" t="s">
        <v>54</v>
      </c>
      <c r="C8" s="3" t="s">
        <v>55</v>
      </c>
      <c r="D8" s="3" t="s">
        <v>56</v>
      </c>
      <c r="E8" s="3">
        <f t="shared" si="0"/>
        <v>26.204166666666666</v>
      </c>
      <c r="F8" s="3">
        <f t="shared" si="1"/>
        <v>127.28694444444444</v>
      </c>
      <c r="G8" s="4"/>
      <c r="H8" s="11"/>
      <c r="I8" s="3" t="s">
        <v>52</v>
      </c>
      <c r="J8" s="3" t="s">
        <v>57</v>
      </c>
      <c r="K8" s="4"/>
      <c r="L8" s="5"/>
      <c r="M8" s="4"/>
      <c r="N8" s="4"/>
      <c r="O8" s="4"/>
      <c r="P8" s="7"/>
      <c r="Q8" s="7"/>
      <c r="R8" s="7"/>
      <c r="S8" s="7"/>
      <c r="T8" s="7"/>
      <c r="U8" s="8" t="e">
        <f t="shared" si="2"/>
        <v>#DIV/0!</v>
      </c>
      <c r="V8" s="4"/>
      <c r="W8" s="4"/>
      <c r="X8" s="3"/>
    </row>
    <row r="9" spans="1:24" x14ac:dyDescent="0.15">
      <c r="A9" s="1" t="s">
        <v>58</v>
      </c>
      <c r="B9" s="3" t="s">
        <v>59</v>
      </c>
      <c r="C9" s="3" t="s">
        <v>60</v>
      </c>
      <c r="D9" s="3" t="s">
        <v>61</v>
      </c>
      <c r="E9" s="3">
        <f t="shared" si="0"/>
        <v>26.178611111111113</v>
      </c>
      <c r="F9" s="3">
        <f t="shared" si="1"/>
        <v>127.27500000000001</v>
      </c>
      <c r="G9" s="4"/>
      <c r="H9" s="11"/>
      <c r="I9" s="3" t="s">
        <v>52</v>
      </c>
      <c r="J9" s="3" t="s">
        <v>29</v>
      </c>
      <c r="K9" s="4"/>
      <c r="L9" s="5"/>
      <c r="M9" s="4"/>
      <c r="N9" s="4"/>
      <c r="O9" s="4"/>
      <c r="P9" s="7"/>
      <c r="Q9" s="7"/>
      <c r="R9" s="7"/>
      <c r="S9" s="7"/>
      <c r="T9" s="7"/>
      <c r="U9" s="8" t="e">
        <f t="shared" si="2"/>
        <v>#DIV/0!</v>
      </c>
      <c r="V9" s="4"/>
      <c r="W9" s="4"/>
      <c r="X9" s="3"/>
    </row>
    <row r="10" spans="1:24" x14ac:dyDescent="0.15">
      <c r="A10" s="1" t="s">
        <v>62</v>
      </c>
      <c r="B10" s="3" t="s">
        <v>63</v>
      </c>
      <c r="C10" s="3" t="s">
        <v>64</v>
      </c>
      <c r="D10" s="3" t="s">
        <v>65</v>
      </c>
      <c r="E10" s="3">
        <f t="shared" si="0"/>
        <v>26.203611111111112</v>
      </c>
      <c r="F10" s="3">
        <f t="shared" si="1"/>
        <v>127.2675</v>
      </c>
      <c r="G10" s="4"/>
      <c r="H10" s="11"/>
      <c r="I10" s="3" t="s">
        <v>52</v>
      </c>
      <c r="J10" s="3" t="s">
        <v>29</v>
      </c>
      <c r="K10" s="4"/>
      <c r="L10" s="5"/>
      <c r="M10" s="4"/>
      <c r="N10" s="4"/>
      <c r="O10" s="4"/>
      <c r="P10" s="7"/>
      <c r="Q10" s="7"/>
      <c r="R10" s="7"/>
      <c r="S10" s="7"/>
      <c r="T10" s="7"/>
      <c r="U10" s="8" t="e">
        <f t="shared" si="2"/>
        <v>#DIV/0!</v>
      </c>
      <c r="V10" s="4"/>
      <c r="W10" s="4"/>
      <c r="X10" s="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333B-03B3-46A4-8034-25846EE72172}">
  <dimension ref="A1:X4"/>
  <sheetViews>
    <sheetView zoomScale="115" zoomScaleNormal="115" workbookViewId="0">
      <selection activeCell="G14" sqref="G14"/>
    </sheetView>
  </sheetViews>
  <sheetFormatPr defaultRowHeight="13.5" x14ac:dyDescent="0.15"/>
  <cols>
    <col min="1" max="1" width="8" customWidth="1"/>
    <col min="2" max="2" width="11.25" customWidth="1"/>
    <col min="3" max="3" width="11.375" customWidth="1"/>
    <col min="4" max="6" width="12.375" customWidth="1"/>
    <col min="7" max="8" width="9.875" bestFit="1" customWidth="1"/>
    <col min="9" max="9" width="9.125" customWidth="1"/>
    <col min="10" max="10" width="7" bestFit="1" customWidth="1"/>
    <col min="11" max="11" width="11.625" bestFit="1" customWidth="1"/>
    <col min="12" max="12" width="10.875" bestFit="1" customWidth="1"/>
    <col min="13" max="14" width="14.375" bestFit="1" customWidth="1"/>
    <col min="15" max="15" width="12.625" bestFit="1" customWidth="1"/>
    <col min="16" max="20" width="15" bestFit="1" customWidth="1"/>
    <col min="21" max="23" width="10.375" bestFit="1" customWidth="1"/>
    <col min="24" max="24" width="7" bestFit="1" customWidth="1"/>
  </cols>
  <sheetData>
    <row r="1" spans="1:24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15">
      <c r="A2" s="1" t="s">
        <v>66</v>
      </c>
      <c r="B2" s="3" t="s">
        <v>67</v>
      </c>
      <c r="C2" s="3" t="s">
        <v>68</v>
      </c>
      <c r="D2" s="3" t="s">
        <v>69</v>
      </c>
      <c r="E2" s="3">
        <f>VALUE(MID(C2,1,FIND("°",C2)-1))+VALUE(MID(C2,FIND("°",C2)+1,FIND("′",C2)-FIND("°",C2)-1))/60+VALUE(MID(C2,FIND("′",C2)+1,FIND("″ ",C2)-2-FIND("′",C2)-1))/3600</f>
        <v>26.22583333333333</v>
      </c>
      <c r="F2" s="3">
        <f>VALUE(MID(D2,1,FIND("°",D2)-1))+VALUE(MID(D2,FIND("°",D2)+1,FIND("′",D2)-FIND("°",D2)-1))/60+VALUE(MID(D2,FIND("′",D2)+1,FIND("″",D2)-2-FIND("′",D2)-1))/3600</f>
        <v>127.35833333333333</v>
      </c>
      <c r="G2" s="4"/>
      <c r="H2" s="11"/>
      <c r="I2" s="3" t="s">
        <v>28</v>
      </c>
      <c r="J2" s="3" t="s">
        <v>29</v>
      </c>
      <c r="K2" s="4"/>
      <c r="L2" s="5"/>
      <c r="M2" s="4"/>
      <c r="N2" s="4"/>
      <c r="O2" s="4"/>
      <c r="P2" s="7"/>
      <c r="Q2" s="7"/>
      <c r="R2" s="7"/>
      <c r="S2" s="7"/>
      <c r="T2" s="7"/>
      <c r="U2" s="8" t="e">
        <f>M2/L2</f>
        <v>#DIV/0!</v>
      </c>
      <c r="V2" s="4"/>
      <c r="W2" s="4"/>
      <c r="X2" s="3"/>
    </row>
    <row r="3" spans="1:24" x14ac:dyDescent="0.15">
      <c r="A3" s="1" t="s">
        <v>70</v>
      </c>
      <c r="B3" s="3" t="s">
        <v>71</v>
      </c>
      <c r="C3" s="3" t="s">
        <v>72</v>
      </c>
      <c r="D3" s="3" t="s">
        <v>73</v>
      </c>
      <c r="E3" s="3">
        <f t="shared" ref="E3:E4" si="0">VALUE(MID(C3,1,FIND("°",C3)-1))+VALUE(MID(C3,FIND("°",C3)+1,FIND("′",C3)-FIND("°",C3)-1))/60+VALUE(MID(C3,FIND("′",C3)+1,FIND("″ ",C3)-2-FIND("′",C3)-1))/3600</f>
        <v>26.211944444444445</v>
      </c>
      <c r="F3" s="3">
        <f t="shared" ref="F3:F4" si="1">VALUE(MID(D3,1,FIND("°",D3)-1))+VALUE(MID(D3,FIND("°",D3)+1,FIND("′",D3)-FIND("°",D3)-1))/60+VALUE(MID(D3,FIND("′",D3)+1,FIND("″",D3)-2-FIND("′",D3)-1))/3600</f>
        <v>127.30555555555556</v>
      </c>
      <c r="G3" s="4"/>
      <c r="H3" s="11"/>
      <c r="I3" s="3" t="s">
        <v>34</v>
      </c>
      <c r="J3" s="3" t="s">
        <v>39</v>
      </c>
      <c r="K3" s="4"/>
      <c r="L3" s="5"/>
      <c r="M3" s="4"/>
      <c r="N3" s="4"/>
      <c r="O3" s="4"/>
      <c r="P3" s="7"/>
      <c r="Q3" s="7"/>
      <c r="R3" s="9"/>
      <c r="S3" s="9"/>
      <c r="T3" s="9"/>
      <c r="U3" s="8" t="e">
        <f>M3/L3</f>
        <v>#DIV/0!</v>
      </c>
      <c r="V3" s="4"/>
      <c r="W3" s="4"/>
      <c r="X3" s="3"/>
    </row>
    <row r="4" spans="1:24" x14ac:dyDescent="0.15">
      <c r="A4" s="1" t="s">
        <v>74</v>
      </c>
      <c r="B4" s="6" t="s">
        <v>75</v>
      </c>
      <c r="C4" s="6" t="s">
        <v>76</v>
      </c>
      <c r="D4" s="6" t="s">
        <v>77</v>
      </c>
      <c r="E4" s="3">
        <f t="shared" si="0"/>
        <v>26.178333333333335</v>
      </c>
      <c r="F4" s="3">
        <f t="shared" si="1"/>
        <v>127.27527777777777</v>
      </c>
      <c r="G4" s="4"/>
      <c r="H4" s="11"/>
      <c r="I4" s="3" t="s">
        <v>28</v>
      </c>
      <c r="J4" s="3" t="s">
        <v>29</v>
      </c>
      <c r="K4" s="4"/>
      <c r="L4" s="5"/>
      <c r="M4" s="4"/>
      <c r="N4" s="4"/>
      <c r="O4" s="4"/>
      <c r="P4" s="7"/>
      <c r="Q4" s="7"/>
      <c r="R4" s="7"/>
      <c r="S4" s="7"/>
      <c r="T4" s="7"/>
      <c r="U4" s="8" t="e">
        <f>M4/L4</f>
        <v>#DIV/0!</v>
      </c>
      <c r="V4" s="4"/>
      <c r="W4" s="4"/>
      <c r="X4" s="3"/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4eb80a-19f5-48c1-a238-dba57194498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C83BDCF5FF274586399D4C664E2F18" ma:contentTypeVersion="14" ma:contentTypeDescription="新しいドキュメントを作成します。" ma:contentTypeScope="" ma:versionID="ee9c07353a8c4e0afbd40d8ad9c245bf">
  <xsd:schema xmlns:xsd="http://www.w3.org/2001/XMLSchema" xmlns:xs="http://www.w3.org/2001/XMLSchema" xmlns:p="http://schemas.microsoft.com/office/2006/metadata/properties" xmlns:ns2="504eb80a-19f5-48c1-a238-dba57194498a" xmlns:ns3="e9d33e58-4a70-4799-89b5-fbd48a9ef91c" targetNamespace="http://schemas.microsoft.com/office/2006/metadata/properties" ma:root="true" ma:fieldsID="dc35773c9b10f974f3ff1a99a48c523a" ns2:_="" ns3:_="">
    <xsd:import namespace="504eb80a-19f5-48c1-a238-dba57194498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b80a-19f5-48c1-a238-dba571944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d1bb72-cbc3-4213-a216-57467f46e4e7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5C361-92F1-4D1A-AA94-694E3380E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74499-02B4-441C-B831-25CC7B55D551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9d33e58-4a70-4799-89b5-fbd48a9ef91c"/>
    <ds:schemaRef ds:uri="http://schemas.microsoft.com/office/infopath/2007/PartnerControls"/>
    <ds:schemaRef ds:uri="504eb80a-19f5-48c1-a238-dba57194498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619872-6033-4758-8B0D-0ED0B7A12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eb80a-19f5-48c1-a238-dba57194498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トランセクトフォーマット</vt:lpstr>
      <vt:lpstr>深場トランセクトフォーマット 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0x01010089C83BDCF5FF274586399D4C664E2F18</vt:lpwstr>
  </property>
  <property fmtid="{D5CDD505-2E9C-101B-9397-08002B2CF9AE}" pid="3" name="MediaServiceImageTags">
    <vt:lpwstr/>
  </property>
</Properties>
</file>